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 TRINH\PHÒNG CÔNG NGHỆ THÔNG TIN\CÔNG KHAI NGÂN SÁCH\TÌNH HÌNH THỰC HIỆN DT\2026\9 thang\"/>
    </mc:Choice>
  </mc:AlternateContent>
  <xr:revisionPtr revIDLastSave="0" documentId="8_{066201E4-1A97-4C70-B115-7D1CDB90D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4 " sheetId="44" r:id="rId1"/>
  </sheets>
  <definedNames>
    <definedName name="___CON1">#REF!</definedName>
    <definedName name="___CON2">#REF!</definedName>
    <definedName name="___NET2">#REF!</definedName>
    <definedName name="__CON1">#REF!</definedName>
    <definedName name="__CON2">#REF!</definedName>
    <definedName name="__NET2">#REF!</definedName>
    <definedName name="_1">#REF!</definedName>
    <definedName name="_2">#REF!</definedName>
    <definedName name="_CON1">#REF!</definedName>
    <definedName name="_CON2">#REF!</definedName>
    <definedName name="_Fill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#REF!</definedName>
    <definedName name="AA">#REF!</definedName>
    <definedName name="ADP">#REF!</definedName>
    <definedName name="AKHAC">#REF!</definedName>
    <definedName name="ALTINH">#REF!</definedName>
    <definedName name="Anguon">#REF!</definedName>
    <definedName name="ANN">#REF!</definedName>
    <definedName name="ANQD">#REF!</definedName>
    <definedName name="ANQQH">#REF!</definedName>
    <definedName name="ANSNN">#REF!</definedName>
    <definedName name="ANSNNxnk">#REF!</definedName>
    <definedName name="APC">#REF!</definedName>
    <definedName name="ATW">#REF!</definedName>
    <definedName name="B">#REF!</definedName>
    <definedName name="BB">#REF!</definedName>
    <definedName name="BOQ">#REF!</definedName>
    <definedName name="BVCISUMMARY">#REF!</definedName>
    <definedName name="BVTINH" hidden="1">{"'Sheet1'!$L$16"}</definedName>
    <definedName name="C_">#REF!</definedName>
    <definedName name="Can_doi">#REF!</definedName>
    <definedName name="CC">#REF!</definedName>
    <definedName name="CLVL">#REF!</definedName>
    <definedName name="COMMON">#REF!</definedName>
    <definedName name="CON_EQP_COS">#REF!</definedName>
    <definedName name="COVER">#REF!</definedName>
    <definedName name="CPC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_xlnm.Database">#REF!</definedName>
    <definedName name="DKTINH" hidden="1">{"'Sheet1'!$L$16"}</definedName>
    <definedName name="DNNN">#REF!</definedName>
    <definedName name="DSUMDATA">#REF!</definedName>
    <definedName name="end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uji">#REF!</definedName>
    <definedName name="g" hidden="1">{"'Sheet1'!$L$16"}</definedName>
    <definedName name="h" hidden="1">{"'Sheet1'!$L$16"}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DLAB_COST">#REF!</definedName>
    <definedName name="INDMANP">#REF!</definedName>
    <definedName name="Khac">#REF!</definedName>
    <definedName name="Khong_can_doi">#REF!</definedName>
    <definedName name="LN">#REF!</definedName>
    <definedName name="MAJ_CON_EQP">#REF!</definedName>
    <definedName name="MG_A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QD">#REF!</definedName>
    <definedName name="NQQH">#REF!</definedName>
    <definedName name="NSNN">#REF!</definedName>
    <definedName name="PC">#REF!</definedName>
    <definedName name="Phan_cap">#REF!</definedName>
    <definedName name="Phi_le_phi">#REF!</definedName>
    <definedName name="PK">#REF!</definedName>
    <definedName name="_xlnm.Print_Area" localSheetId="0">'54 '!$A$1:$G$38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SORT">#REF!</definedName>
    <definedName name="SPEC">#REF!</definedName>
    <definedName name="SPECSUMMARY">#REF!</definedName>
    <definedName name="start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W">#REF!</definedName>
    <definedName name="VARIINST">#REF!</definedName>
    <definedName name="VARIPURC">#REF!</definedName>
    <definedName name="W">#REF!</definedName>
    <definedName name="X">#REF!</definedName>
    <definedName name="Z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44" l="1"/>
  <c r="C26" i="44" l="1"/>
  <c r="D27" i="44"/>
  <c r="D26" i="44" s="1"/>
  <c r="F28" i="44"/>
  <c r="E27" i="44"/>
  <c r="E26" i="44" s="1"/>
  <c r="F27" i="44" l="1"/>
  <c r="F26" i="44"/>
  <c r="I14" i="44" l="1"/>
  <c r="I18" i="44"/>
  <c r="I15" i="44"/>
  <c r="I9" i="44" l="1"/>
  <c r="I8" i="4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5" authorId="0" shapeId="0" xr:uid="{A38B3682-B41F-47A3-8E7A-007C382640E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+ thu huy động, đóng góp</t>
        </r>
      </text>
    </comment>
  </commentList>
</comments>
</file>

<file path=xl/sharedStrings.xml><?xml version="1.0" encoding="utf-8"?>
<sst xmlns="http://schemas.openxmlformats.org/spreadsheetml/2006/main" count="76" uniqueCount="66">
  <si>
    <t>Nội dung</t>
  </si>
  <si>
    <t>I</t>
  </si>
  <si>
    <t>II</t>
  </si>
  <si>
    <t>A</t>
  </si>
  <si>
    <t>B</t>
  </si>
  <si>
    <t>III</t>
  </si>
  <si>
    <t>IV</t>
  </si>
  <si>
    <t>C</t>
  </si>
  <si>
    <t>Dự toán</t>
  </si>
  <si>
    <t>Đơn vị: Tỷ đồng</t>
  </si>
  <si>
    <t xml:space="preserve"> STT</t>
  </si>
  <si>
    <t xml:space="preserve">Dự toán </t>
  </si>
  <si>
    <t>4=3/1</t>
  </si>
  <si>
    <t>Thu nội địa</t>
  </si>
  <si>
    <t>Thu từ dầu thô</t>
  </si>
  <si>
    <t>Thu từ hoạt động xuất nhập khẩu</t>
  </si>
  <si>
    <t>Thu viện trợ</t>
  </si>
  <si>
    <t>Thu chuyển nguồn từ năm trước chuyển sang</t>
  </si>
  <si>
    <t>Chi đầu tư phát triển</t>
  </si>
  <si>
    <t>Chi trả nợ lãi</t>
  </si>
  <si>
    <t>Chi viện trợ</t>
  </si>
  <si>
    <t>Chi thường xuyên</t>
  </si>
  <si>
    <t>Chi bổ sung quỹ dự trữ tài chính</t>
  </si>
  <si>
    <t>Dự phòng NSNN</t>
  </si>
  <si>
    <t>Các nhiệm vụ chi khác</t>
  </si>
  <si>
    <t>V</t>
  </si>
  <si>
    <t>VI</t>
  </si>
  <si>
    <t>VII</t>
  </si>
  <si>
    <t>Mẫu biểu số 54</t>
  </si>
  <si>
    <t>TỔNG CHI NSĐP</t>
  </si>
  <si>
    <t>Chi cân đối ngân sách địa phương</t>
  </si>
  <si>
    <t>Chi từ nguồn bổ sung có mục tiêu từ NSTW cho NSĐP</t>
  </si>
  <si>
    <t>TỔNG THU NSNN TRÊN ĐỊA BÀN</t>
  </si>
  <si>
    <t>Các khoản thu NSĐP hưởng 100%</t>
  </si>
  <si>
    <t>Chi chuyển nguồn sang năm sau</t>
  </si>
  <si>
    <t>Chi cho vay</t>
  </si>
  <si>
    <t>Thu kết dư</t>
  </si>
  <si>
    <t>Thu từ quỹ dự trữ tài chính</t>
  </si>
  <si>
    <t>Thu bổ sung có mục tiêu</t>
  </si>
  <si>
    <t>Thu bổ sung từ ngân sách cấp trên</t>
  </si>
  <si>
    <t>Các khoản thu phân chia NSĐP theo tỷ lệ %</t>
  </si>
  <si>
    <t>Thuế giá trị gia tăng (phần NSĐP hưởng 30%)</t>
  </si>
  <si>
    <t>Thu NSĐP được hưởng theo phân cấp</t>
  </si>
  <si>
    <t>TỔNG THU NGÂN SÁCH ĐỊA PHƯƠNG</t>
  </si>
  <si>
    <t>Thu bổ sung cân đối ngân sách</t>
  </si>
  <si>
    <t>Cùng kỳ</t>
  </si>
  <si>
    <t>Tăng thu, tiết kiệm chi ngân sách năm 2025</t>
  </si>
  <si>
    <t>Cùng kỳ năm 2025</t>
  </si>
  <si>
    <t>UBND THÀNH PHỐ HỒ CHÍ MINH</t>
  </si>
  <si>
    <t>Chi tạo nguồn cải cách tiền lương</t>
  </si>
  <si>
    <t>Thực hiện</t>
  </si>
  <si>
    <t>Thực hiện 09 tháng so (%)</t>
  </si>
  <si>
    <t>Quý III</t>
  </si>
  <si>
    <t>Lũy kế 09 tháng</t>
  </si>
  <si>
    <t>TÌNH HÌNH CÂN ĐỐI NSĐP 9 THÁNG ĐẦU NĂM 2026</t>
  </si>
  <si>
    <t>207.4%</t>
  </si>
  <si>
    <t>49.3%</t>
  </si>
  <si>
    <t>106.8%</t>
  </si>
  <si>
    <t>36.7%</t>
  </si>
  <si>
    <t>111.8%</t>
  </si>
  <si>
    <t>100.0%</t>
  </si>
  <si>
    <t>65.9%</t>
  </si>
  <si>
    <t>18.9%</t>
  </si>
  <si>
    <t>58.7%</t>
  </si>
  <si>
    <t>151.5%</t>
  </si>
  <si>
    <t>151.1%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</si>
</sst>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$&quot;#,##0_);[Red]\(&quot;$&quot;#,##0\)"/>
    <numFmt numFmtId="43" formatCode="_(* #,##0.00_);_(* \(#,##0.00\);_(* &quot;-&quot;??_);_(@_)"/>
    <numFmt numFmtId="164" formatCode="_-* #,##0.00\ _₫_-;\-* #,##0.00\ _₫_-;_-* &quot;-&quot;??\ _₫_-;_-@_-"/>
    <numFmt numFmtId="165" formatCode="#,##0\ ;[Red]\-\ #,##0\ ;\ &quot; &quot;\ ;"/>
    <numFmt numFmtId="166" formatCode="#,##0.0\ ;[Red]\-\ #,##0.0\ ;\ &quot; &quot;\ ;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\$#,##0\ ;\(\$#,##0\)"/>
    <numFmt numFmtId="171" formatCode="#,###;\-#,###;&quot;&quot;;_(@_)"/>
    <numFmt numFmtId="172" formatCode="#,##0\ &quot;DM&quot;;\-#,##0\ &quot;DM&quot;"/>
    <numFmt numFmtId="173" formatCode="0.000%"/>
    <numFmt numFmtId="174" formatCode="&quot;￥&quot;#,##0;&quot;￥&quot;\-#,##0"/>
    <numFmt numFmtId="175" formatCode="00.000"/>
    <numFmt numFmtId="176" formatCode="_-* #,##0_-;\-* #,##0_-;_-* &quot;-&quot;_-;_-@_-"/>
    <numFmt numFmtId="177" formatCode="_-* #,##0.00_-;\-* #,##0.00_-;_-* &quot;-&quot;??_-;_-@_-"/>
    <numFmt numFmtId="178" formatCode="_-&quot;$&quot;* #,##0_-;\-&quot;$&quot;* #,##0_-;_-&quot;$&quot;* &quot;-&quot;_-;_-@_-"/>
    <numFmt numFmtId="179" formatCode="_-&quot;$&quot;* #,##0.00_-;\-&quot;$&quot;* #,##0.00_-;_-&quot;$&quot;* &quot;-&quot;??_-;_-@_-"/>
    <numFmt numFmtId="180" formatCode="0.0%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4"/>
      <color theme="1"/>
      <name val="Times New Roman"/>
      <family val="2"/>
      <charset val="163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163"/>
    </font>
    <font>
      <sz val="10"/>
      <name val="Arial"/>
      <family val="2"/>
    </font>
    <font>
      <sz val="14"/>
      <name val=".VnTime"/>
      <family val="2"/>
    </font>
    <font>
      <b/>
      <sz val="11"/>
      <color theme="1"/>
      <name val="Calibri"/>
      <family val="2"/>
      <scheme val="minor"/>
    </font>
    <font>
      <sz val="13"/>
      <name val="VnTime"/>
    </font>
    <font>
      <sz val="14"/>
      <name val="??"/>
      <family val="3"/>
      <charset val="129"/>
    </font>
    <font>
      <sz val="10"/>
      <name val="???"/>
      <family val="3"/>
      <charset val="129"/>
    </font>
    <font>
      <sz val="10"/>
      <name val="VnTime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sz val="12"/>
      <name val=".VnArial Narrow"/>
      <family val="2"/>
    </font>
    <font>
      <b/>
      <u/>
      <sz val="13"/>
      <name val="VnTime"/>
    </font>
    <font>
      <b/>
      <sz val="12"/>
      <name val="Arial"/>
      <family val="2"/>
    </font>
    <font>
      <sz val="12"/>
      <name val="Arial"/>
      <family val="2"/>
    </font>
    <font>
      <sz val="10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1"/>
      <name val="돋움"/>
      <family val="3"/>
    </font>
    <font>
      <sz val="10"/>
      <name val="굴림체"/>
      <family val="3"/>
    </font>
    <font>
      <sz val="9"/>
      <name val="Arial"/>
      <family val="2"/>
    </font>
    <font>
      <sz val="12"/>
      <name val="Courier"/>
      <family val="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0" tint="-4.9989318521683403E-2"/>
      <name val="Times New Roman"/>
      <family val="1"/>
    </font>
    <font>
      <sz val="11"/>
      <color theme="0" tint="-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8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164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12" fillId="0" borderId="0"/>
    <xf numFmtId="168" fontId="9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171" fontId="19" fillId="0" borderId="8" applyFont="0" applyFill="0" applyBorder="0" applyAlignment="0" applyProtection="0">
      <alignment horizontal="right"/>
    </xf>
    <xf numFmtId="0" fontId="20" fillId="0" borderId="9" applyNumberFormat="0" applyAlignment="0" applyProtection="0">
      <alignment horizontal="left" vertical="center"/>
    </xf>
    <xf numFmtId="0" fontId="20" fillId="0" borderId="3">
      <alignment horizontal="left" vertical="center"/>
    </xf>
    <xf numFmtId="0" fontId="21" fillId="0" borderId="0" applyNumberFormat="0" applyFont="0" applyFill="0" applyAlignment="0"/>
    <xf numFmtId="0" fontId="17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0" fillId="0" borderId="0"/>
    <xf numFmtId="0" fontId="9" fillId="0" borderId="0"/>
    <xf numFmtId="0" fontId="18" fillId="0" borderId="0"/>
    <xf numFmtId="0" fontId="22" fillId="0" borderId="0"/>
    <xf numFmtId="0" fontId="1" fillId="0" borderId="0"/>
    <xf numFmtId="0" fontId="16" fillId="0" borderId="0"/>
    <xf numFmtId="0" fontId="16" fillId="0" borderId="0"/>
    <xf numFmtId="0" fontId="17" fillId="0" borderId="0"/>
    <xf numFmtId="9" fontId="15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" fillId="0" borderId="0">
      <alignment vertical="center"/>
    </xf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8" fillId="0" borderId="0"/>
    <xf numFmtId="0" fontId="21" fillId="0" borderId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6" fontId="30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3" fontId="0" fillId="0" borderId="0" xfId="0" applyNumberFormat="1"/>
    <xf numFmtId="3" fontId="11" fillId="0" borderId="0" xfId="0" applyNumberFormat="1" applyFont="1"/>
    <xf numFmtId="180" fontId="3" fillId="0" borderId="1" xfId="67" applyNumberFormat="1" applyFont="1" applyBorder="1" applyAlignment="1">
      <alignment vertical="center"/>
    </xf>
    <xf numFmtId="180" fontId="2" fillId="0" borderId="1" xfId="67" applyNumberFormat="1" applyFont="1" applyBorder="1" applyAlignment="1">
      <alignment vertical="center"/>
    </xf>
    <xf numFmtId="180" fontId="3" fillId="0" borderId="1" xfId="67" applyNumberFormat="1" applyFont="1" applyBorder="1" applyAlignment="1">
      <alignment horizontal="right" vertical="center"/>
    </xf>
    <xf numFmtId="180" fontId="2" fillId="0" borderId="1" xfId="67" applyNumberFormat="1" applyFont="1" applyBorder="1" applyAlignment="1">
      <alignment horizontal="right" vertical="center"/>
    </xf>
    <xf numFmtId="3" fontId="33" fillId="0" borderId="1" xfId="0" applyNumberFormat="1" applyFont="1" applyBorder="1" applyAlignment="1">
      <alignment vertical="center"/>
    </xf>
    <xf numFmtId="3" fontId="34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68">
    <cellStyle name="??" xfId="10" xr:uid="{00000000-0005-0000-0000-000000000000}"/>
    <cellStyle name="?? [0.00]_PRODUCT DETAIL Q1" xfId="11" xr:uid="{00000000-0005-0000-0000-000001000000}"/>
    <cellStyle name="?? [0]" xfId="12" xr:uid="{00000000-0005-0000-0000-000002000000}"/>
    <cellStyle name="???? [0.00]_PRODUCT DETAIL Q1" xfId="13" xr:uid="{00000000-0005-0000-0000-000003000000}"/>
    <cellStyle name="????_PRODUCT DETAIL Q1" xfId="14" xr:uid="{00000000-0005-0000-0000-000004000000}"/>
    <cellStyle name="???_HOBONG" xfId="15" xr:uid="{00000000-0005-0000-0000-000005000000}"/>
    <cellStyle name="??_(????)??????" xfId="16" xr:uid="{00000000-0005-0000-0000-000006000000}"/>
    <cellStyle name="Comma 11 2 4" xfId="7" xr:uid="{00000000-0005-0000-0000-000007000000}"/>
    <cellStyle name="Comma 2" xfId="17" xr:uid="{00000000-0005-0000-0000-000008000000}"/>
    <cellStyle name="Comma 3" xfId="18" xr:uid="{00000000-0005-0000-0000-000009000000}"/>
    <cellStyle name="Comma 3 2 3" xfId="6" xr:uid="{00000000-0005-0000-0000-00000A000000}"/>
    <cellStyle name="Comma 4" xfId="19" xr:uid="{00000000-0005-0000-0000-00000B000000}"/>
    <cellStyle name="Comma 5" xfId="20" xr:uid="{00000000-0005-0000-0000-00000C000000}"/>
    <cellStyle name="Comma 6" xfId="21" xr:uid="{00000000-0005-0000-0000-00000D000000}"/>
    <cellStyle name="Comma 7" xfId="22" xr:uid="{00000000-0005-0000-0000-00000E000000}"/>
    <cellStyle name="Comma 8" xfId="23" xr:uid="{00000000-0005-0000-0000-00000F000000}"/>
    <cellStyle name="Comma0" xfId="24" xr:uid="{00000000-0005-0000-0000-000010000000}"/>
    <cellStyle name="Currency0" xfId="25" xr:uid="{00000000-0005-0000-0000-000011000000}"/>
    <cellStyle name="Date" xfId="26" xr:uid="{00000000-0005-0000-0000-000012000000}"/>
    <cellStyle name="Fixed" xfId="27" xr:uid="{00000000-0005-0000-0000-000013000000}"/>
    <cellStyle name="hai" xfId="28" xr:uid="{00000000-0005-0000-0000-000014000000}"/>
    <cellStyle name="Header1" xfId="29" xr:uid="{00000000-0005-0000-0000-000015000000}"/>
    <cellStyle name="Header2" xfId="30" xr:uid="{00000000-0005-0000-0000-000016000000}"/>
    <cellStyle name="n" xfId="31" xr:uid="{00000000-0005-0000-0000-000017000000}"/>
    <cellStyle name="Normal" xfId="0" builtinId="0"/>
    <cellStyle name="Normal 10" xfId="1" xr:uid="{00000000-0005-0000-0000-000019000000}"/>
    <cellStyle name="Normal 11" xfId="32" xr:uid="{00000000-0005-0000-0000-00001A000000}"/>
    <cellStyle name="Normal 12" xfId="33" xr:uid="{00000000-0005-0000-0000-00001B000000}"/>
    <cellStyle name="Normal 2" xfId="2" xr:uid="{00000000-0005-0000-0000-00001C000000}"/>
    <cellStyle name="Normal 2 2" xfId="34" xr:uid="{00000000-0005-0000-0000-00001D000000}"/>
    <cellStyle name="Normal 2 3" xfId="35" xr:uid="{00000000-0005-0000-0000-00001E000000}"/>
    <cellStyle name="Normal 2 3 3" xfId="8" xr:uid="{00000000-0005-0000-0000-00001F000000}"/>
    <cellStyle name="Normal 2 4" xfId="66" xr:uid="{00000000-0005-0000-0000-000020000000}"/>
    <cellStyle name="Normal 3" xfId="3" xr:uid="{00000000-0005-0000-0000-000021000000}"/>
    <cellStyle name="Normal 3 2" xfId="36" xr:uid="{00000000-0005-0000-0000-000022000000}"/>
    <cellStyle name="Normal 3 3" xfId="37" xr:uid="{00000000-0005-0000-0000-000023000000}"/>
    <cellStyle name="Normal 3_Du kien 2009" xfId="38" xr:uid="{00000000-0005-0000-0000-000024000000}"/>
    <cellStyle name="Normal 4" xfId="39" xr:uid="{00000000-0005-0000-0000-000025000000}"/>
    <cellStyle name="Normal 4 2" xfId="40" xr:uid="{00000000-0005-0000-0000-000026000000}"/>
    <cellStyle name="Normal 5" xfId="41" xr:uid="{00000000-0005-0000-0000-000027000000}"/>
    <cellStyle name="Normal 6" xfId="5" xr:uid="{00000000-0005-0000-0000-000028000000}"/>
    <cellStyle name="Normal 7" xfId="42" xr:uid="{00000000-0005-0000-0000-000029000000}"/>
    <cellStyle name="Normal 8" xfId="43" xr:uid="{00000000-0005-0000-0000-00002A000000}"/>
    <cellStyle name="Normal 8 2" xfId="4" xr:uid="{00000000-0005-0000-0000-00002B000000}"/>
    <cellStyle name="Normal 9" xfId="44" xr:uid="{00000000-0005-0000-0000-00002C000000}"/>
    <cellStyle name="Normal_Chi NSTW NSDP 2002 - PL" xfId="9" xr:uid="{00000000-0005-0000-0000-00002D000000}"/>
    <cellStyle name="Percent" xfId="67" builtinId="5"/>
    <cellStyle name="Percent 2" xfId="45" xr:uid="{00000000-0005-0000-0000-00002E000000}"/>
    <cellStyle name=" [0.00]_ Att. 1- Cover" xfId="46" xr:uid="{00000000-0005-0000-0000-00002F000000}"/>
    <cellStyle name="_ Att. 1- Cover" xfId="47" xr:uid="{00000000-0005-0000-0000-000030000000}"/>
    <cellStyle name="?_ Att. 1- Cover" xfId="48" xr:uid="{00000000-0005-0000-0000-000031000000}"/>
    <cellStyle name="똿뗦먛귟 [0.00]_PRODUCT DETAIL Q1" xfId="49" xr:uid="{00000000-0005-0000-0000-000032000000}"/>
    <cellStyle name="똿뗦먛귟_PRODUCT DETAIL Q1" xfId="50" xr:uid="{00000000-0005-0000-0000-000033000000}"/>
    <cellStyle name="믅됞 [0.00]_PRODUCT DETAIL Q1" xfId="51" xr:uid="{00000000-0005-0000-0000-000034000000}"/>
    <cellStyle name="믅됞_PRODUCT DETAIL Q1" xfId="52" xr:uid="{00000000-0005-0000-0000-000035000000}"/>
    <cellStyle name="백분율_95" xfId="53" xr:uid="{00000000-0005-0000-0000-000036000000}"/>
    <cellStyle name="뷭?_BOOKSHIP" xfId="54" xr:uid="{00000000-0005-0000-0000-000037000000}"/>
    <cellStyle name="콤마 [0]_1202" xfId="55" xr:uid="{00000000-0005-0000-0000-000038000000}"/>
    <cellStyle name="콤마_1202" xfId="56" xr:uid="{00000000-0005-0000-0000-000039000000}"/>
    <cellStyle name="통화 [0]_1202" xfId="57" xr:uid="{00000000-0005-0000-0000-00003A000000}"/>
    <cellStyle name="통화_1202" xfId="58" xr:uid="{00000000-0005-0000-0000-00003B000000}"/>
    <cellStyle name="표준_(정보부문)월별인원계획" xfId="59" xr:uid="{00000000-0005-0000-0000-00003C000000}"/>
    <cellStyle name="一般_00Q3902REV.1" xfId="60" xr:uid="{00000000-0005-0000-0000-00003D000000}"/>
    <cellStyle name="千分位[0]_00Q3902REV.1" xfId="61" xr:uid="{00000000-0005-0000-0000-00003E000000}"/>
    <cellStyle name="千分位_00Q3902REV.1" xfId="62" xr:uid="{00000000-0005-0000-0000-00003F000000}"/>
    <cellStyle name="貨幣 [0]_00Q3902REV.1" xfId="63" xr:uid="{00000000-0005-0000-0000-000040000000}"/>
    <cellStyle name="貨幣[0]_BRE" xfId="64" xr:uid="{00000000-0005-0000-0000-000041000000}"/>
    <cellStyle name="貨幣_00Q3902REV.1" xfId="65" xr:uid="{00000000-0005-0000-0000-00004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</sheetPr>
  <dimension ref="A1:I38"/>
  <sheetViews>
    <sheetView tabSelected="1" zoomScale="120" zoomScaleNormal="120" zoomScaleSheetLayoutView="115" workbookViewId="0">
      <selection activeCell="G17" sqref="G17"/>
    </sheetView>
  </sheetViews>
  <sheetFormatPr defaultColWidth="9.140625" defaultRowHeight="15"/>
  <cols>
    <col min="1" max="1" width="5.5703125" customWidth="1"/>
    <col min="2" max="2" width="44.140625" customWidth="1"/>
    <col min="3" max="3" width="11" customWidth="1"/>
    <col min="4" max="4" width="10.7109375" customWidth="1"/>
    <col min="5" max="5" width="11.5703125" customWidth="1"/>
    <col min="6" max="6" width="10.5703125" customWidth="1"/>
    <col min="7" max="7" width="10.140625" customWidth="1"/>
    <col min="9" max="9" width="9.140625" hidden="1" customWidth="1"/>
  </cols>
  <sheetData>
    <row r="1" spans="1:9">
      <c r="A1" s="5" t="s">
        <v>48</v>
      </c>
      <c r="B1" s="5"/>
      <c r="C1" s="5"/>
      <c r="D1" s="5"/>
      <c r="E1" s="5"/>
      <c r="F1" s="32" t="s">
        <v>28</v>
      </c>
      <c r="G1" s="32"/>
    </row>
    <row r="2" spans="1:9">
      <c r="A2" s="32" t="s">
        <v>54</v>
      </c>
      <c r="B2" s="32"/>
      <c r="C2" s="32"/>
      <c r="D2" s="32"/>
      <c r="E2" s="32"/>
      <c r="F2" s="32"/>
      <c r="G2" s="32"/>
    </row>
    <row r="3" spans="1:9">
      <c r="A3" s="6"/>
      <c r="B3" s="7"/>
      <c r="C3" s="7"/>
      <c r="D3" s="7"/>
      <c r="E3" s="7"/>
      <c r="F3" s="7"/>
      <c r="G3" s="8" t="s">
        <v>9</v>
      </c>
    </row>
    <row r="4" spans="1:9">
      <c r="A4" s="6"/>
      <c r="B4" s="7"/>
      <c r="C4" s="7"/>
      <c r="D4" s="7"/>
      <c r="E4" s="7"/>
      <c r="F4" s="7"/>
      <c r="G4" s="7"/>
    </row>
    <row r="5" spans="1:9" ht="36.75" customHeight="1">
      <c r="A5" s="33" t="s">
        <v>10</v>
      </c>
      <c r="B5" s="33" t="s">
        <v>0</v>
      </c>
      <c r="C5" s="33" t="s">
        <v>8</v>
      </c>
      <c r="D5" s="35" t="s">
        <v>50</v>
      </c>
      <c r="E5" s="35"/>
      <c r="F5" s="36" t="s">
        <v>51</v>
      </c>
      <c r="G5" s="37"/>
    </row>
    <row r="6" spans="1:9" ht="30.75" customHeight="1">
      <c r="A6" s="34"/>
      <c r="B6" s="34"/>
      <c r="C6" s="34"/>
      <c r="D6" s="1" t="s">
        <v>52</v>
      </c>
      <c r="E6" s="1" t="s">
        <v>53</v>
      </c>
      <c r="F6" s="16" t="s">
        <v>11</v>
      </c>
      <c r="G6" s="16" t="s">
        <v>47</v>
      </c>
      <c r="I6" s="21" t="s">
        <v>45</v>
      </c>
    </row>
    <row r="7" spans="1:9">
      <c r="A7" s="2" t="s">
        <v>3</v>
      </c>
      <c r="B7" s="2" t="s">
        <v>4</v>
      </c>
      <c r="C7" s="3">
        <v>1</v>
      </c>
      <c r="D7" s="3">
        <v>2</v>
      </c>
      <c r="E7" s="3">
        <v>3</v>
      </c>
      <c r="F7" s="3" t="s">
        <v>12</v>
      </c>
      <c r="G7" s="2">
        <v>5</v>
      </c>
    </row>
    <row r="8" spans="1:9" ht="25.5" customHeight="1">
      <c r="A8" s="9" t="s">
        <v>3</v>
      </c>
      <c r="B8" s="17" t="s">
        <v>32</v>
      </c>
      <c r="C8" s="19">
        <v>813311</v>
      </c>
      <c r="D8" s="19">
        <v>199774.75907809398</v>
      </c>
      <c r="E8" s="19">
        <v>676937.48807809397</v>
      </c>
      <c r="F8" s="23">
        <v>0.83232304503208976</v>
      </c>
      <c r="G8" s="23">
        <v>1.1686138891376796</v>
      </c>
      <c r="I8" s="24">
        <f>SUM(I9:I12)</f>
        <v>207879.51981537</v>
      </c>
    </row>
    <row r="9" spans="1:9">
      <c r="A9" s="13" t="s">
        <v>1</v>
      </c>
      <c r="B9" s="14" t="s">
        <v>13</v>
      </c>
      <c r="C9" s="20">
        <v>597004</v>
      </c>
      <c r="D9" s="20">
        <v>135322.41792975098</v>
      </c>
      <c r="E9" s="20">
        <v>490810.41792975098</v>
      </c>
      <c r="F9" s="22">
        <v>0.82212249487398914</v>
      </c>
      <c r="G9" s="22">
        <v>1.1868691085283931</v>
      </c>
      <c r="I9" s="24">
        <f>156117.046515504+7.372</f>
        <v>156124.41851550399</v>
      </c>
    </row>
    <row r="10" spans="1:9">
      <c r="A10" s="13" t="s">
        <v>2</v>
      </c>
      <c r="B10" s="14" t="s">
        <v>14</v>
      </c>
      <c r="C10" s="20">
        <v>39500</v>
      </c>
      <c r="D10" s="20">
        <v>18169.209515739996</v>
      </c>
      <c r="E10" s="20">
        <v>47163.209515739996</v>
      </c>
      <c r="F10" s="22">
        <v>1.1940053041959493</v>
      </c>
      <c r="G10" s="22">
        <v>1.3367887229800197</v>
      </c>
      <c r="I10" s="24">
        <v>12536.724469057999</v>
      </c>
    </row>
    <row r="11" spans="1:9">
      <c r="A11" s="13" t="s">
        <v>5</v>
      </c>
      <c r="B11" s="14" t="s">
        <v>15</v>
      </c>
      <c r="C11" s="20">
        <v>176500</v>
      </c>
      <c r="D11" s="20">
        <v>46211.503093989013</v>
      </c>
      <c r="E11" s="20">
        <v>138887.50309398901</v>
      </c>
      <c r="F11" s="22">
        <v>0.78689803452684992</v>
      </c>
      <c r="G11" s="22">
        <v>1.0651210742029948</v>
      </c>
      <c r="I11" s="24">
        <v>39215.953520388997</v>
      </c>
    </row>
    <row r="12" spans="1:9">
      <c r="A12" s="13" t="s">
        <v>6</v>
      </c>
      <c r="B12" s="14" t="s">
        <v>16</v>
      </c>
      <c r="C12" s="20">
        <v>307</v>
      </c>
      <c r="D12" s="20">
        <v>71.628538614000007</v>
      </c>
      <c r="E12" s="20">
        <v>76.357538614000006</v>
      </c>
      <c r="F12" s="22">
        <v>0.24872162414983714</v>
      </c>
      <c r="G12" s="22">
        <v>1.3979264511369047</v>
      </c>
      <c r="I12" s="24">
        <v>2.4233104189999999</v>
      </c>
    </row>
    <row r="13" spans="1:9" ht="22.5" customHeight="1">
      <c r="A13" s="9" t="s">
        <v>4</v>
      </c>
      <c r="B13" s="12" t="s">
        <v>43</v>
      </c>
      <c r="C13" s="19">
        <v>370870.71299999999</v>
      </c>
      <c r="D13" s="19">
        <v>112414.75312586798</v>
      </c>
      <c r="E13" s="19">
        <v>323901.60012586799</v>
      </c>
      <c r="F13" s="23">
        <v>0.87335448384641789</v>
      </c>
      <c r="G13" s="23">
        <v>1.1392930335079523</v>
      </c>
      <c r="I13" s="25">
        <v>74692.235263818002</v>
      </c>
    </row>
    <row r="14" spans="1:9" s="4" customFormat="1" ht="21" customHeight="1">
      <c r="A14" s="9" t="s">
        <v>1</v>
      </c>
      <c r="B14" s="12" t="s">
        <v>42</v>
      </c>
      <c r="C14" s="19">
        <v>235868</v>
      </c>
      <c r="D14" s="19">
        <v>54236.751125867988</v>
      </c>
      <c r="E14" s="19">
        <v>183279.751125868</v>
      </c>
      <c r="F14" s="23">
        <v>0.77704373262107618</v>
      </c>
      <c r="G14" s="23">
        <v>1.151267941227577</v>
      </c>
      <c r="I14" s="25">
        <f>SUM(I15:I17)</f>
        <v>52886.570118204996</v>
      </c>
    </row>
    <row r="15" spans="1:9" ht="21" customHeight="1">
      <c r="A15" s="13">
        <v>1</v>
      </c>
      <c r="B15" s="14" t="s">
        <v>33</v>
      </c>
      <c r="C15" s="20">
        <v>132014</v>
      </c>
      <c r="D15" s="20">
        <v>13331.287312932996</v>
      </c>
      <c r="E15" s="20">
        <v>39567.287312932996</v>
      </c>
      <c r="F15" s="22">
        <v>0.29972038808711954</v>
      </c>
      <c r="G15" s="22">
        <v>0.45336033503340845</v>
      </c>
      <c r="I15" s="24">
        <f>21500.527368143+7.372</f>
        <v>21507.899368143</v>
      </c>
    </row>
    <row r="16" spans="1:9" ht="20.25" customHeight="1">
      <c r="A16" s="13">
        <v>2</v>
      </c>
      <c r="B16" s="14" t="s">
        <v>41</v>
      </c>
      <c r="C16" s="20"/>
      <c r="D16" s="20"/>
      <c r="E16" s="20"/>
      <c r="F16" s="20"/>
      <c r="G16" s="20"/>
      <c r="I16" s="24"/>
    </row>
    <row r="17" spans="1:9" ht="23.25" customHeight="1">
      <c r="A17" s="13">
        <v>3</v>
      </c>
      <c r="B17" s="14" t="s">
        <v>40</v>
      </c>
      <c r="C17" s="20">
        <v>103854</v>
      </c>
      <c r="D17" s="20">
        <v>40905.463812934991</v>
      </c>
      <c r="E17" s="20">
        <v>143712.46381293499</v>
      </c>
      <c r="F17" s="22">
        <v>1.3837932464126079</v>
      </c>
      <c r="G17" s="22">
        <v>1.998154763490716</v>
      </c>
      <c r="I17" s="24">
        <v>31378.670750062</v>
      </c>
    </row>
    <row r="18" spans="1:9" s="4" customFormat="1" ht="19.5" customHeight="1">
      <c r="A18" s="9" t="s">
        <v>2</v>
      </c>
      <c r="B18" s="12" t="s">
        <v>39</v>
      </c>
      <c r="C18" s="19">
        <v>22002.627</v>
      </c>
      <c r="D18" s="30">
        <v>15108</v>
      </c>
      <c r="E18" s="19">
        <v>21518.44</v>
      </c>
      <c r="F18" s="23">
        <v>0.97799412770120575</v>
      </c>
      <c r="G18" s="23">
        <v>1.0358504864782587</v>
      </c>
      <c r="I18" s="25">
        <f>I20</f>
        <v>14002.874</v>
      </c>
    </row>
    <row r="19" spans="1:9" ht="18" customHeight="1">
      <c r="A19" s="13">
        <v>1</v>
      </c>
      <c r="B19" s="14" t="s">
        <v>44</v>
      </c>
      <c r="C19" s="20"/>
      <c r="D19" s="31"/>
      <c r="E19" s="20"/>
      <c r="F19" s="20"/>
      <c r="G19" s="20"/>
    </row>
    <row r="20" spans="1:9" ht="16.5" customHeight="1">
      <c r="A20" s="13">
        <v>2</v>
      </c>
      <c r="B20" s="14" t="s">
        <v>38</v>
      </c>
      <c r="C20" s="20">
        <v>22002.627</v>
      </c>
      <c r="D20" s="31">
        <v>15108</v>
      </c>
      <c r="E20" s="20">
        <v>21518.44</v>
      </c>
      <c r="F20" s="22">
        <v>0.97799412770120575</v>
      </c>
      <c r="G20" s="22">
        <v>1.0358504864782587</v>
      </c>
      <c r="I20" s="24">
        <v>14002.874</v>
      </c>
    </row>
    <row r="21" spans="1:9" s="4" customFormat="1" ht="17.25" customHeight="1">
      <c r="A21" s="9" t="s">
        <v>5</v>
      </c>
      <c r="B21" s="12" t="s">
        <v>37</v>
      </c>
      <c r="C21" s="19"/>
      <c r="D21" s="19"/>
      <c r="E21" s="19"/>
      <c r="F21" s="19"/>
      <c r="G21" s="19"/>
    </row>
    <row r="22" spans="1:9" s="4" customFormat="1" ht="17.25" customHeight="1">
      <c r="A22" s="9" t="s">
        <v>6</v>
      </c>
      <c r="B22" s="12" t="s">
        <v>36</v>
      </c>
      <c r="C22" s="19"/>
      <c r="D22" s="19">
        <v>5614.8590000000004</v>
      </c>
      <c r="E22" s="19">
        <v>6346.8590000000004</v>
      </c>
      <c r="F22" s="19"/>
      <c r="G22" s="19">
        <v>0.13352328267982366</v>
      </c>
    </row>
    <row r="23" spans="1:9" s="4" customFormat="1" ht="17.25" customHeight="1">
      <c r="A23" s="9" t="s">
        <v>25</v>
      </c>
      <c r="B23" s="17" t="s">
        <v>17</v>
      </c>
      <c r="C23" s="19">
        <v>35066.572999999997</v>
      </c>
      <c r="D23" s="19">
        <v>0</v>
      </c>
      <c r="E23" s="19">
        <v>35066.572999999997</v>
      </c>
      <c r="F23" s="23">
        <v>1</v>
      </c>
      <c r="G23" s="23">
        <v>0.71664771223776236</v>
      </c>
      <c r="I23" s="25">
        <v>7800.3679761940002</v>
      </c>
    </row>
    <row r="24" spans="1:9" s="4" customFormat="1" ht="17.25" customHeight="1">
      <c r="A24" s="9" t="s">
        <v>26</v>
      </c>
      <c r="B24" s="17" t="s">
        <v>16</v>
      </c>
      <c r="C24" s="19">
        <v>306.613</v>
      </c>
      <c r="D24" s="19">
        <v>62.243000000000002</v>
      </c>
      <c r="E24" s="19">
        <v>63.076999999999998</v>
      </c>
      <c r="F24" s="22">
        <v>0.20572187089262359</v>
      </c>
      <c r="G24" s="22">
        <v>1.357136709841215</v>
      </c>
    </row>
    <row r="25" spans="1:9" s="4" customFormat="1" ht="21.75" customHeight="1">
      <c r="A25" s="9" t="s">
        <v>27</v>
      </c>
      <c r="B25" s="17" t="s">
        <v>46</v>
      </c>
      <c r="C25" s="19">
        <v>77626.899999999994</v>
      </c>
      <c r="D25" s="19">
        <v>37392.899999999994</v>
      </c>
      <c r="E25" s="19">
        <v>77626.899999999994</v>
      </c>
      <c r="F25" s="22">
        <v>1</v>
      </c>
      <c r="G25" s="22"/>
      <c r="I25" s="4">
        <v>2.4233104189999999</v>
      </c>
    </row>
    <row r="26" spans="1:9" ht="23.25" customHeight="1">
      <c r="A26" s="9" t="s">
        <v>7</v>
      </c>
      <c r="B26" s="12" t="s">
        <v>29</v>
      </c>
      <c r="C26" s="10">
        <f>+C27+C37</f>
        <v>386889</v>
      </c>
      <c r="D26" s="10">
        <f>+D27+D37+7204</f>
        <v>86774</v>
      </c>
      <c r="E26" s="10">
        <f>+E27+E37+7204-1</f>
        <v>189664</v>
      </c>
      <c r="F26" s="26">
        <f>E26/C26</f>
        <v>0.49022846346109605</v>
      </c>
      <c r="G26" s="28" t="s">
        <v>64</v>
      </c>
    </row>
    <row r="27" spans="1:9" ht="21.75" customHeight="1">
      <c r="A27" s="9" t="s">
        <v>1</v>
      </c>
      <c r="B27" s="12" t="s">
        <v>30</v>
      </c>
      <c r="C27" s="10">
        <f>+SUM(C28:C36)+1770+1</f>
        <v>364886</v>
      </c>
      <c r="D27" s="10">
        <f>SUM(D28:D36)</f>
        <v>77004</v>
      </c>
      <c r="E27" s="10">
        <f>SUM(E28:E36)</f>
        <v>178292</v>
      </c>
      <c r="F27" s="26">
        <f t="shared" ref="F27:F37" si="0">E27/C27</f>
        <v>0.48862384415954574</v>
      </c>
      <c r="G27" s="28" t="s">
        <v>65</v>
      </c>
    </row>
    <row r="28" spans="1:9">
      <c r="A28" s="13">
        <v>1</v>
      </c>
      <c r="B28" s="14" t="s">
        <v>18</v>
      </c>
      <c r="C28" s="15">
        <v>170514</v>
      </c>
      <c r="D28" s="15">
        <v>51140</v>
      </c>
      <c r="E28" s="15">
        <v>107717</v>
      </c>
      <c r="F28" s="27">
        <f t="shared" si="0"/>
        <v>0.63171938961023733</v>
      </c>
      <c r="G28" s="29" t="s">
        <v>55</v>
      </c>
    </row>
    <row r="29" spans="1:9">
      <c r="A29" s="13">
        <v>2</v>
      </c>
      <c r="B29" s="14" t="s">
        <v>21</v>
      </c>
      <c r="C29" s="15">
        <v>142134</v>
      </c>
      <c r="D29" s="15">
        <v>25647</v>
      </c>
      <c r="E29" s="15">
        <v>70098</v>
      </c>
      <c r="F29" s="29" t="s">
        <v>56</v>
      </c>
      <c r="G29" s="29" t="s">
        <v>57</v>
      </c>
    </row>
    <row r="30" spans="1:9">
      <c r="A30" s="13">
        <v>3</v>
      </c>
      <c r="B30" s="14" t="s">
        <v>35</v>
      </c>
      <c r="C30" s="15"/>
      <c r="D30" s="15"/>
      <c r="E30" s="15"/>
      <c r="F30" s="29"/>
      <c r="G30" s="29"/>
    </row>
    <row r="31" spans="1:9">
      <c r="A31" s="13">
        <v>4</v>
      </c>
      <c r="B31" s="14" t="s">
        <v>20</v>
      </c>
      <c r="C31" s="15"/>
      <c r="D31" s="15"/>
      <c r="E31" s="15"/>
      <c r="F31" s="29"/>
      <c r="G31" s="29"/>
    </row>
    <row r="32" spans="1:9">
      <c r="A32" s="13">
        <v>5</v>
      </c>
      <c r="B32" s="14" t="s">
        <v>19</v>
      </c>
      <c r="C32" s="15">
        <v>1260</v>
      </c>
      <c r="D32" s="15">
        <v>217</v>
      </c>
      <c r="E32" s="15">
        <v>463</v>
      </c>
      <c r="F32" s="29" t="s">
        <v>58</v>
      </c>
      <c r="G32" s="29" t="s">
        <v>59</v>
      </c>
    </row>
    <row r="33" spans="1:7">
      <c r="A33" s="13">
        <v>6</v>
      </c>
      <c r="B33" s="14" t="s">
        <v>22</v>
      </c>
      <c r="C33" s="15">
        <v>14</v>
      </c>
      <c r="D33" s="15"/>
      <c r="E33" s="15">
        <v>14</v>
      </c>
      <c r="F33" s="29" t="s">
        <v>60</v>
      </c>
      <c r="G33" s="29" t="s">
        <v>61</v>
      </c>
    </row>
    <row r="34" spans="1:7">
      <c r="A34" s="13">
        <v>7</v>
      </c>
      <c r="B34" s="14" t="s">
        <v>23</v>
      </c>
      <c r="C34" s="15">
        <v>16105</v>
      </c>
      <c r="D34" s="15"/>
      <c r="E34" s="15"/>
      <c r="F34" s="29"/>
      <c r="G34" s="29"/>
    </row>
    <row r="35" spans="1:7">
      <c r="A35" s="13">
        <v>8</v>
      </c>
      <c r="B35" s="18" t="s">
        <v>49</v>
      </c>
      <c r="C35" s="15">
        <v>33088</v>
      </c>
      <c r="D35" s="15"/>
      <c r="E35" s="15"/>
      <c r="F35" s="28"/>
      <c r="G35" s="29"/>
    </row>
    <row r="36" spans="1:7">
      <c r="A36" s="13">
        <v>9</v>
      </c>
      <c r="B36" s="18" t="s">
        <v>24</v>
      </c>
      <c r="C36" s="15"/>
      <c r="D36" s="15"/>
      <c r="E36" s="15"/>
      <c r="F36" s="28"/>
      <c r="G36" s="29"/>
    </row>
    <row r="37" spans="1:7" s="4" customFormat="1" ht="33.75" customHeight="1">
      <c r="A37" s="9" t="s">
        <v>2</v>
      </c>
      <c r="B37" s="17" t="s">
        <v>31</v>
      </c>
      <c r="C37" s="10">
        <v>22003</v>
      </c>
      <c r="D37" s="10">
        <v>2566</v>
      </c>
      <c r="E37" s="10">
        <v>4169</v>
      </c>
      <c r="F37" s="28" t="s">
        <v>62</v>
      </c>
      <c r="G37" s="28" t="s">
        <v>63</v>
      </c>
    </row>
    <row r="38" spans="1:7" ht="25.5" customHeight="1">
      <c r="A38" s="9" t="s">
        <v>5</v>
      </c>
      <c r="B38" s="17" t="s">
        <v>34</v>
      </c>
      <c r="C38" s="10">
        <v>0</v>
      </c>
      <c r="D38" s="10"/>
      <c r="E38" s="10"/>
      <c r="F38" s="11"/>
      <c r="G38" s="11"/>
    </row>
  </sheetData>
  <mergeCells count="7">
    <mergeCell ref="F1:G1"/>
    <mergeCell ref="A2:G2"/>
    <mergeCell ref="A5:A6"/>
    <mergeCell ref="B5:B6"/>
    <mergeCell ref="C5:C6"/>
    <mergeCell ref="D5:E5"/>
    <mergeCell ref="F5:G5"/>
  </mergeCells>
  <pageMargins left="0.65" right="0.4" top="0.75" bottom="0.75" header="0.3" footer="0.3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54 </vt:lpstr>
      <vt:lpstr>'54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Van Chung</dc:creator>
  <cp:lastModifiedBy>nguyen van</cp:lastModifiedBy>
  <cp:lastPrinted>2026-10-09T09:14:08Z</cp:lastPrinted>
  <dcterms:created xsi:type="dcterms:W3CDTF">2025-10-30T00:52:23Z</dcterms:created>
  <dcterms:modified xsi:type="dcterms:W3CDTF">2026-10-09T09:18:33Z</dcterms:modified>
</cp:coreProperties>
</file>